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G38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7" i="1" l="1"/>
  <c r="G9" i="1"/>
  <c r="K41" i="1" l="1"/>
  <c r="J41" i="1"/>
  <c r="I41" i="1"/>
  <c r="H41" i="1"/>
  <c r="G41" i="1"/>
  <c r="K32" i="1"/>
  <c r="J32" i="1"/>
  <c r="I32" i="1"/>
  <c r="H32" i="1"/>
  <c r="G32" i="1"/>
  <c r="M41" i="1" l="1"/>
  <c r="M37" i="1"/>
  <c r="M32" i="1"/>
  <c r="M9" i="1"/>
  <c r="K43" i="1"/>
  <c r="I43" i="1"/>
  <c r="H43" i="1"/>
  <c r="J43" i="1"/>
  <c r="G43" i="1"/>
  <c r="L41" i="1"/>
  <c r="L37" i="1"/>
  <c r="L32" i="1"/>
  <c r="L9" i="1"/>
  <c r="L43" i="1" l="1"/>
  <c r="M43" i="1"/>
</calcChain>
</file>

<file path=xl/sharedStrings.xml><?xml version="1.0" encoding="utf-8"?>
<sst xmlns="http://schemas.openxmlformats.org/spreadsheetml/2006/main" count="55" uniqueCount="47">
  <si>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</si>
  <si>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</si>
  <si>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</si>
  <si>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</si>
  <si>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</si>
  <si>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</si>
  <si>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</si>
  <si>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</si>
  <si>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</si>
  <si>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</si>
  <si>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</si>
  <si>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</si>
  <si>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</si>
  <si>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</si>
  <si>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</si>
  <si>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</si>
  <si>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</si>
  <si>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</si>
  <si>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</si>
  <si>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</si>
  <si>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</si>
  <si>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</si>
  <si>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GENERAL</t>
  </si>
  <si>
    <t>EQUIPO DE COMPUTO Y DE TECNOLOGIAS DE LA INFORMAC</t>
  </si>
  <si>
    <t>CAMARAS FOTOGRAFICAS Y DE VIDEO</t>
  </si>
  <si>
    <t>VEHICULOS Y EQUIPO TERRESTRE</t>
  </si>
  <si>
    <t>TERRENOS</t>
  </si>
  <si>
    <t>E0002</t>
  </si>
  <si>
    <t>DIRECCION TECNICA</t>
  </si>
  <si>
    <t>MUEBLES DE OFICINA Y ESTANTERIA</t>
  </si>
  <si>
    <t>EQUIPOS Y APARATOS AUDIOVISUALES</t>
  </si>
  <si>
    <t>EQUIPO MEDICO Y DE LABORATORIO</t>
  </si>
  <si>
    <t>MAQUINARIA Y EQUIPO INDUSTRIAL</t>
  </si>
  <si>
    <t>EQUIPO DE COMUNICACION Y TELECOMUNICACION</t>
  </si>
  <si>
    <t>EQ DE GENERACION ELECTRICA, APARATOS Y ACCES ELECT</t>
  </si>
  <si>
    <t>OTROS EQUIPOS</t>
  </si>
  <si>
    <t>SOFTWARE</t>
  </si>
  <si>
    <t>E0003</t>
  </si>
  <si>
    <t>DIRECCION ADMINISTRATIVA</t>
  </si>
  <si>
    <t>OTROS MOBILIARIOS Y EQUIPOS DE ADMINISTRACION</t>
  </si>
  <si>
    <t>HERRAMIENTAS Y MAQUINAS-HERRAMIENTA</t>
  </si>
  <si>
    <t>E0004</t>
  </si>
  <si>
    <t>DIRECCION COMERCIAL</t>
  </si>
  <si>
    <t>OTROS EQUIPOS DE TRANSPORTE</t>
  </si>
  <si>
    <t>CONS D OBRS P EL ABS DE AGUA, PETRO, GS, ELE Y TEL</t>
  </si>
  <si>
    <t>ESTU, FORM Y EVA D PROYE PRODU NO INCL EN CONCEP A</t>
  </si>
  <si>
    <t>Sistema de Agua Potable y Alcantarillado de San Francisco del Rincón,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</si>
</sst>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workbookViewId="0">
      <selection activeCell="O14" sqref="O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2.5703125" style="1" bestFit="1" customWidth="1"/>
    <col min="10" max="10" width="11.5703125" style="1" bestFit="1" customWidth="1"/>
    <col min="11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4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80000</v>
      </c>
      <c r="H9" s="36">
        <v>80000</v>
      </c>
      <c r="I9" s="36">
        <v>79827.58</v>
      </c>
      <c r="J9" s="36">
        <v>0</v>
      </c>
      <c r="K9" s="36">
        <v>25816.52</v>
      </c>
      <c r="L9" s="37">
        <f>IFERROR(K9/H9,0)</f>
        <v>0.32270650000000001</v>
      </c>
      <c r="M9" s="38">
        <f>IFERROR(K9/I9,0)</f>
        <v>0.32340351542662321</v>
      </c>
    </row>
    <row r="10" spans="2:13" x14ac:dyDescent="0.2">
      <c r="B10" s="32"/>
      <c r="C10" s="33"/>
      <c r="D10" s="34"/>
      <c r="E10" s="29">
        <v>5230</v>
      </c>
      <c r="F10" s="30" t="s">
        <v>24</v>
      </c>
      <c r="G10" s="35">
        <f>+H10</f>
        <v>0</v>
      </c>
      <c r="H10" s="36">
        <v>0</v>
      </c>
      <c r="I10" s="36">
        <v>18152.509999999998</v>
      </c>
      <c r="J10" s="36">
        <v>0</v>
      </c>
      <c r="K10" s="36">
        <v>18152.509999999998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5410</v>
      </c>
      <c r="F11" s="30" t="s">
        <v>25</v>
      </c>
      <c r="G11" s="35">
        <f>+H11</f>
        <v>0</v>
      </c>
      <c r="H11" s="36">
        <v>0</v>
      </c>
      <c r="I11" s="36">
        <v>712241.38</v>
      </c>
      <c r="J11" s="36">
        <v>0</v>
      </c>
      <c r="K11" s="36">
        <v>712241.38</v>
      </c>
      <c r="L11" s="37">
        <f>IFERROR(K11/H11,0)</f>
        <v>0</v>
      </c>
      <c r="M11" s="38">
        <f>IFERROR(K11/I11,0)</f>
        <v>1</v>
      </c>
    </row>
    <row r="12" spans="2:13" x14ac:dyDescent="0.2">
      <c r="B12" s="32"/>
      <c r="C12" s="33"/>
      <c r="D12" s="34"/>
      <c r="E12" s="29">
        <v>5810</v>
      </c>
      <c r="F12" s="30" t="s">
        <v>26</v>
      </c>
      <c r="G12" s="35">
        <f>+H12</f>
        <v>580000</v>
      </c>
      <c r="H12" s="36">
        <v>580000</v>
      </c>
      <c r="I12" s="36">
        <v>580000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 t="s">
        <v>27</v>
      </c>
      <c r="C13" s="33"/>
      <c r="D13" s="34" t="s">
        <v>28</v>
      </c>
      <c r="E13" s="29">
        <v>5110</v>
      </c>
      <c r="F13" s="30" t="s">
        <v>29</v>
      </c>
      <c r="G13" s="35">
        <f>+H13</f>
        <v>0</v>
      </c>
      <c r="H13" s="36">
        <v>0</v>
      </c>
      <c r="I13" s="36">
        <v>10400</v>
      </c>
      <c r="J13" s="36">
        <v>0</v>
      </c>
      <c r="K13" s="36">
        <v>10400</v>
      </c>
      <c r="L13" s="37">
        <f>IFERROR(K13/H13,0)</f>
        <v>0</v>
      </c>
      <c r="M13" s="38">
        <f>IFERROR(K13/I13,0)</f>
        <v>1</v>
      </c>
    </row>
    <row r="14" spans="2:13" ht="22.5" x14ac:dyDescent="0.2">
      <c r="B14" s="32"/>
      <c r="C14" s="33"/>
      <c r="D14" s="34"/>
      <c r="E14" s="29">
        <v>5150</v>
      </c>
      <c r="F14" s="30" t="s">
        <v>23</v>
      </c>
      <c r="G14" s="35">
        <f>+H14</f>
        <v>100000</v>
      </c>
      <c r="H14" s="36">
        <v>100000</v>
      </c>
      <c r="I14" s="36">
        <v>100000</v>
      </c>
      <c r="J14" s="36">
        <v>0</v>
      </c>
      <c r="K14" s="36">
        <v>16600</v>
      </c>
      <c r="L14" s="37">
        <f>IFERROR(K14/H14,0)</f>
        <v>0.16600000000000001</v>
      </c>
      <c r="M14" s="38">
        <f>IFERROR(K14/I14,0)</f>
        <v>0.16600000000000001</v>
      </c>
    </row>
    <row r="15" spans="2:13" x14ac:dyDescent="0.2">
      <c r="B15" s="32"/>
      <c r="C15" s="33"/>
      <c r="D15" s="34"/>
      <c r="E15" s="29">
        <v>5210</v>
      </c>
      <c r="F15" s="30" t="s">
        <v>30</v>
      </c>
      <c r="G15" s="35">
        <f>+H15</f>
        <v>7000</v>
      </c>
      <c r="H15" s="36">
        <v>7000</v>
      </c>
      <c r="I15" s="36">
        <v>7000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/>
      <c r="C16" s="33"/>
      <c r="D16" s="34"/>
      <c r="E16" s="29">
        <v>5310</v>
      </c>
      <c r="F16" s="30" t="s">
        <v>31</v>
      </c>
      <c r="G16" s="35">
        <f>+H16</f>
        <v>20800</v>
      </c>
      <c r="H16" s="36">
        <v>20800</v>
      </c>
      <c r="I16" s="36">
        <v>20800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5410</v>
      </c>
      <c r="F17" s="30" t="s">
        <v>25</v>
      </c>
      <c r="G17" s="35">
        <f>+H17</f>
        <v>600000</v>
      </c>
      <c r="H17" s="36">
        <v>600000</v>
      </c>
      <c r="I17" s="36">
        <v>579750.07999999996</v>
      </c>
      <c r="J17" s="36">
        <v>0</v>
      </c>
      <c r="K17" s="36">
        <v>409396.55</v>
      </c>
      <c r="L17" s="37">
        <f>IFERROR(K17/H17,0)</f>
        <v>0.68232758333333332</v>
      </c>
      <c r="M17" s="38">
        <f>IFERROR(K17/I17,0)</f>
        <v>0.70616040277217385</v>
      </c>
    </row>
    <row r="18" spans="2:13" x14ac:dyDescent="0.2">
      <c r="B18" s="32"/>
      <c r="C18" s="33"/>
      <c r="D18" s="34"/>
      <c r="E18" s="29">
        <v>5620</v>
      </c>
      <c r="F18" s="30" t="s">
        <v>32</v>
      </c>
      <c r="G18" s="35">
        <f>+H18</f>
        <v>200000</v>
      </c>
      <c r="H18" s="36">
        <v>200000</v>
      </c>
      <c r="I18" s="36">
        <v>200000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34"/>
      <c r="E19" s="29">
        <v>5650</v>
      </c>
      <c r="F19" s="30" t="s">
        <v>33</v>
      </c>
      <c r="G19" s="35">
        <f>+H19</f>
        <v>15000</v>
      </c>
      <c r="H19" s="36">
        <v>15000</v>
      </c>
      <c r="I19" s="36">
        <v>84000</v>
      </c>
      <c r="J19" s="36">
        <v>0</v>
      </c>
      <c r="K19" s="36">
        <v>83575.86</v>
      </c>
      <c r="L19" s="37">
        <f>IFERROR(K19/H19,0)</f>
        <v>5.5717239999999997</v>
      </c>
      <c r="M19" s="38">
        <f>IFERROR(K19/I19,0)</f>
        <v>0.99495071428571424</v>
      </c>
    </row>
    <row r="20" spans="2:13" ht="22.5" x14ac:dyDescent="0.2">
      <c r="B20" s="32"/>
      <c r="C20" s="33"/>
      <c r="D20" s="34"/>
      <c r="E20" s="29">
        <v>5660</v>
      </c>
      <c r="F20" s="30" t="s">
        <v>34</v>
      </c>
      <c r="G20" s="35">
        <f>+H20</f>
        <v>300000</v>
      </c>
      <c r="H20" s="36">
        <v>300000</v>
      </c>
      <c r="I20" s="36">
        <v>276000</v>
      </c>
      <c r="J20" s="36">
        <v>131690.93</v>
      </c>
      <c r="K20" s="36">
        <v>127174.64</v>
      </c>
      <c r="L20" s="37">
        <f>IFERROR(K20/H20,0)</f>
        <v>0.42391546666666668</v>
      </c>
      <c r="M20" s="38">
        <f>IFERROR(K20/I20,0)</f>
        <v>0.4607776811594203</v>
      </c>
    </row>
    <row r="21" spans="2:13" x14ac:dyDescent="0.2">
      <c r="B21" s="32"/>
      <c r="C21" s="33"/>
      <c r="D21" s="34"/>
      <c r="E21" s="29">
        <v>5690</v>
      </c>
      <c r="F21" s="30" t="s">
        <v>35</v>
      </c>
      <c r="G21" s="35">
        <f>+H21</f>
        <v>645000</v>
      </c>
      <c r="H21" s="36">
        <v>645000</v>
      </c>
      <c r="I21" s="36">
        <v>600000</v>
      </c>
      <c r="J21" s="36">
        <v>16600</v>
      </c>
      <c r="K21" s="36">
        <v>550546.07999999996</v>
      </c>
      <c r="L21" s="37">
        <f>IFERROR(K21/H21,0)</f>
        <v>0.85355981395348834</v>
      </c>
      <c r="M21" s="38">
        <f>IFERROR(K21/I21,0)</f>
        <v>0.91757679999999997</v>
      </c>
    </row>
    <row r="22" spans="2:13" x14ac:dyDescent="0.2">
      <c r="B22" s="32"/>
      <c r="C22" s="33"/>
      <c r="D22" s="34"/>
      <c r="E22" s="29">
        <v>5910</v>
      </c>
      <c r="F22" s="30" t="s">
        <v>36</v>
      </c>
      <c r="G22" s="35">
        <f>+H22</f>
        <v>0</v>
      </c>
      <c r="H22" s="36">
        <v>0</v>
      </c>
      <c r="I22" s="36">
        <v>59849.919999999998</v>
      </c>
      <c r="J22" s="36">
        <v>0</v>
      </c>
      <c r="K22" s="36">
        <v>42567.92</v>
      </c>
      <c r="L22" s="37">
        <f>IFERROR(K22/H22,0)</f>
        <v>0</v>
      </c>
      <c r="M22" s="38">
        <f>IFERROR(K22/I22,0)</f>
        <v>0.7112443926407922</v>
      </c>
    </row>
    <row r="23" spans="2:13" ht="22.5" x14ac:dyDescent="0.2">
      <c r="B23" s="32" t="s">
        <v>37</v>
      </c>
      <c r="C23" s="33"/>
      <c r="D23" s="34" t="s">
        <v>38</v>
      </c>
      <c r="E23" s="29">
        <v>5150</v>
      </c>
      <c r="F23" s="30" t="s">
        <v>23</v>
      </c>
      <c r="G23" s="35">
        <f>+H23</f>
        <v>80000</v>
      </c>
      <c r="H23" s="36">
        <v>80000</v>
      </c>
      <c r="I23" s="36">
        <v>86212</v>
      </c>
      <c r="J23" s="36">
        <v>0</v>
      </c>
      <c r="K23" s="36">
        <v>16298</v>
      </c>
      <c r="L23" s="37">
        <f>IFERROR(K23/H23,0)</f>
        <v>0.20372499999999999</v>
      </c>
      <c r="M23" s="38">
        <f>IFERROR(K23/I23,0)</f>
        <v>0.18904560849997681</v>
      </c>
    </row>
    <row r="24" spans="2:13" x14ac:dyDescent="0.2">
      <c r="B24" s="32"/>
      <c r="C24" s="33"/>
      <c r="D24" s="34"/>
      <c r="E24" s="29">
        <v>5190</v>
      </c>
      <c r="F24" s="30" t="s">
        <v>39</v>
      </c>
      <c r="G24" s="35">
        <f>+H24</f>
        <v>0</v>
      </c>
      <c r="H24" s="36">
        <v>0</v>
      </c>
      <c r="I24" s="36">
        <v>8404.31</v>
      </c>
      <c r="J24" s="36">
        <v>0</v>
      </c>
      <c r="K24" s="36">
        <v>8404.31</v>
      </c>
      <c r="L24" s="37">
        <f>IFERROR(K24/H24,0)</f>
        <v>0</v>
      </c>
      <c r="M24" s="38">
        <f>IFERROR(K24/I24,0)</f>
        <v>1</v>
      </c>
    </row>
    <row r="25" spans="2:13" x14ac:dyDescent="0.2">
      <c r="B25" s="32"/>
      <c r="C25" s="33"/>
      <c r="D25" s="34"/>
      <c r="E25" s="29">
        <v>5670</v>
      </c>
      <c r="F25" s="30" t="s">
        <v>40</v>
      </c>
      <c r="G25" s="35">
        <f>+H25</f>
        <v>0</v>
      </c>
      <c r="H25" s="36">
        <v>0</v>
      </c>
      <c r="I25" s="36">
        <v>26500</v>
      </c>
      <c r="J25" s="36">
        <v>0</v>
      </c>
      <c r="K25" s="36">
        <v>26500</v>
      </c>
      <c r="L25" s="37">
        <f>IFERROR(K25/H25,0)</f>
        <v>0</v>
      </c>
      <c r="M25" s="38">
        <f>IFERROR(K25/I25,0)</f>
        <v>1</v>
      </c>
    </row>
    <row r="26" spans="2:13" x14ac:dyDescent="0.2">
      <c r="B26" s="32"/>
      <c r="C26" s="33"/>
      <c r="D26" s="34"/>
      <c r="E26" s="29">
        <v>5910</v>
      </c>
      <c r="F26" s="30" t="s">
        <v>36</v>
      </c>
      <c r="G26" s="35">
        <f>+H26</f>
        <v>40000</v>
      </c>
      <c r="H26" s="36">
        <v>40000</v>
      </c>
      <c r="I26" s="36">
        <v>50000</v>
      </c>
      <c r="J26" s="36">
        <v>0</v>
      </c>
      <c r="K26" s="36">
        <v>9849.92</v>
      </c>
      <c r="L26" s="37">
        <f>IFERROR(K26/H26,0)</f>
        <v>0.24624799999999999</v>
      </c>
      <c r="M26" s="38">
        <f>IFERROR(K26/I26,0)</f>
        <v>0.19699839999999999</v>
      </c>
    </row>
    <row r="27" spans="2:13" ht="22.5" x14ac:dyDescent="0.2">
      <c r="B27" s="32" t="s">
        <v>41</v>
      </c>
      <c r="C27" s="33"/>
      <c r="D27" s="34" t="s">
        <v>42</v>
      </c>
      <c r="E27" s="29">
        <v>5150</v>
      </c>
      <c r="F27" s="30" t="s">
        <v>23</v>
      </c>
      <c r="G27" s="35">
        <f>+H27</f>
        <v>80000</v>
      </c>
      <c r="H27" s="36">
        <v>80000</v>
      </c>
      <c r="I27" s="36">
        <v>125250</v>
      </c>
      <c r="J27" s="36">
        <v>0</v>
      </c>
      <c r="K27" s="36">
        <v>108885.68</v>
      </c>
      <c r="L27" s="37">
        <f>IFERROR(K27/H27,0)</f>
        <v>1.3610709999999999</v>
      </c>
      <c r="M27" s="38">
        <f>IFERROR(K27/I27,0)</f>
        <v>0.86934674650698596</v>
      </c>
    </row>
    <row r="28" spans="2:13" x14ac:dyDescent="0.2">
      <c r="B28" s="32"/>
      <c r="C28" s="33"/>
      <c r="D28" s="34"/>
      <c r="E28" s="29">
        <v>5410</v>
      </c>
      <c r="F28" s="30" t="s">
        <v>25</v>
      </c>
      <c r="G28" s="35">
        <f>+H28</f>
        <v>0</v>
      </c>
      <c r="H28" s="36">
        <v>0</v>
      </c>
      <c r="I28" s="36">
        <v>401206.9</v>
      </c>
      <c r="J28" s="36">
        <v>0</v>
      </c>
      <c r="K28" s="36">
        <v>401206.9</v>
      </c>
      <c r="L28" s="37">
        <f>IFERROR(K28/H28,0)</f>
        <v>0</v>
      </c>
      <c r="M28" s="38">
        <f>IFERROR(K28/I28,0)</f>
        <v>1</v>
      </c>
    </row>
    <row r="29" spans="2:13" x14ac:dyDescent="0.2">
      <c r="B29" s="32"/>
      <c r="C29" s="33"/>
      <c r="D29" s="34"/>
      <c r="E29" s="29">
        <v>5490</v>
      </c>
      <c r="F29" s="30" t="s">
        <v>43</v>
      </c>
      <c r="G29" s="35">
        <f>+H29</f>
        <v>90000</v>
      </c>
      <c r="H29" s="36">
        <v>90000</v>
      </c>
      <c r="I29" s="36">
        <v>64750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/>
      <c r="C30" s="33"/>
      <c r="D30" s="34"/>
      <c r="E30" s="39"/>
      <c r="F30" s="40"/>
      <c r="G30" s="44"/>
      <c r="H30" s="44"/>
      <c r="I30" s="44"/>
      <c r="J30" s="44"/>
      <c r="K30" s="44"/>
      <c r="L30" s="41"/>
      <c r="M30" s="42"/>
    </row>
    <row r="31" spans="2:13" x14ac:dyDescent="0.2">
      <c r="B31" s="32"/>
      <c r="C31" s="33"/>
      <c r="D31" s="27"/>
      <c r="E31" s="43"/>
      <c r="F31" s="27"/>
      <c r="G31" s="27"/>
      <c r="H31" s="27"/>
      <c r="I31" s="27"/>
      <c r="J31" s="27"/>
      <c r="K31" s="27"/>
      <c r="L31" s="27"/>
      <c r="M31" s="28"/>
    </row>
    <row r="32" spans="2:13" ht="13.15" customHeight="1" x14ac:dyDescent="0.2">
      <c r="B32" s="67" t="s">
        <v>14</v>
      </c>
      <c r="C32" s="68"/>
      <c r="D32" s="68"/>
      <c r="E32" s="68"/>
      <c r="F32" s="68"/>
      <c r="G32" s="7">
        <f>SUM(G9:G29)</f>
        <v>2837800</v>
      </c>
      <c r="H32" s="7">
        <f>SUM(H9:H29)</f>
        <v>2837800</v>
      </c>
      <c r="I32" s="7">
        <f>SUM(I9:I29)</f>
        <v>4090344.6799999997</v>
      </c>
      <c r="J32" s="7">
        <f>SUM(J9:J29)</f>
        <v>148290.93</v>
      </c>
      <c r="K32" s="7">
        <f>SUM(K9:K29)</f>
        <v>2567616.27</v>
      </c>
      <c r="L32" s="8">
        <f>IFERROR(K32/H32,0)</f>
        <v>0.90479113045316795</v>
      </c>
      <c r="M32" s="9">
        <f>IFERROR(K32/I32,0)</f>
        <v>0.62772613822852708</v>
      </c>
    </row>
    <row r="33" spans="2:13" ht="4.9000000000000004" customHeight="1" x14ac:dyDescent="0.2">
      <c r="B33" s="32"/>
      <c r="C33" s="33"/>
      <c r="D33" s="27"/>
      <c r="E33" s="43"/>
      <c r="F33" s="27"/>
      <c r="G33" s="27"/>
      <c r="H33" s="27"/>
      <c r="I33" s="27"/>
      <c r="J33" s="27"/>
      <c r="K33" s="27"/>
      <c r="L33" s="27"/>
      <c r="M33" s="28"/>
    </row>
    <row r="34" spans="2:13" ht="13.15" customHeight="1" x14ac:dyDescent="0.2">
      <c r="B34" s="69" t="s">
        <v>15</v>
      </c>
      <c r="C34" s="66"/>
      <c r="D34" s="66"/>
      <c r="E34" s="21"/>
      <c r="F34" s="26"/>
      <c r="G34" s="27"/>
      <c r="H34" s="27"/>
      <c r="I34" s="27"/>
      <c r="J34" s="27"/>
      <c r="K34" s="27"/>
      <c r="L34" s="27"/>
      <c r="M34" s="28"/>
    </row>
    <row r="35" spans="2:13" ht="13.15" customHeight="1" x14ac:dyDescent="0.2">
      <c r="B35" s="25"/>
      <c r="C35" s="66" t="s">
        <v>16</v>
      </c>
      <c r="D35" s="66"/>
      <c r="E35" s="21"/>
      <c r="F35" s="26"/>
      <c r="G35" s="27"/>
      <c r="H35" s="27"/>
      <c r="I35" s="27"/>
      <c r="J35" s="27"/>
      <c r="K35" s="27"/>
      <c r="L35" s="27"/>
      <c r="M35" s="28"/>
    </row>
    <row r="36" spans="2:13" ht="6" customHeight="1" x14ac:dyDescent="0.2">
      <c r="B36" s="45"/>
      <c r="C36" s="46"/>
      <c r="D36" s="46"/>
      <c r="E36" s="39"/>
      <c r="F36" s="46"/>
      <c r="G36" s="27"/>
      <c r="H36" s="27"/>
      <c r="I36" s="27"/>
      <c r="J36" s="27"/>
      <c r="K36" s="27"/>
      <c r="L36" s="27"/>
      <c r="M36" s="28"/>
    </row>
    <row r="37" spans="2:13" x14ac:dyDescent="0.2">
      <c r="B37" s="32" t="s">
        <v>27</v>
      </c>
      <c r="C37" s="33"/>
      <c r="D37" s="27" t="s">
        <v>28</v>
      </c>
      <c r="E37" s="43">
        <v>6130</v>
      </c>
      <c r="F37" s="27" t="s">
        <v>44</v>
      </c>
      <c r="G37" s="35">
        <f>+H37</f>
        <v>7337430.7000000002</v>
      </c>
      <c r="H37" s="36">
        <v>7337430.7000000002</v>
      </c>
      <c r="I37" s="36">
        <v>61323524.700000003</v>
      </c>
      <c r="J37" s="36">
        <v>5938232.8600000003</v>
      </c>
      <c r="K37" s="36">
        <v>16662931.810000001</v>
      </c>
      <c r="L37" s="37">
        <f>IFERROR(K37/H37,0)</f>
        <v>2.2709491225586635</v>
      </c>
      <c r="M37" s="38">
        <f>IFERROR(K37/I37,0)</f>
        <v>0.27172169068096635</v>
      </c>
    </row>
    <row r="38" spans="2:13" ht="22.5" x14ac:dyDescent="0.2">
      <c r="B38" s="32"/>
      <c r="C38" s="33"/>
      <c r="D38" s="27"/>
      <c r="E38" s="43">
        <v>6310</v>
      </c>
      <c r="F38" s="27" t="s">
        <v>45</v>
      </c>
      <c r="G38" s="35">
        <f>+H38</f>
        <v>5000000</v>
      </c>
      <c r="H38" s="36">
        <v>5000000</v>
      </c>
      <c r="I38" s="36">
        <v>8551522.6400000006</v>
      </c>
      <c r="J38" s="36">
        <v>42340.94</v>
      </c>
      <c r="K38" s="36">
        <v>2287304.81</v>
      </c>
      <c r="L38" s="37">
        <f>IFERROR(K38/H38,0)</f>
        <v>0.45746096200000003</v>
      </c>
      <c r="M38" s="38">
        <f>IFERROR(K38/I38,0)</f>
        <v>0.26747339699494732</v>
      </c>
    </row>
    <row r="39" spans="2:13" x14ac:dyDescent="0.2">
      <c r="B39" s="32"/>
      <c r="C39" s="33"/>
      <c r="D39" s="27"/>
      <c r="E39" s="43"/>
      <c r="F39" s="27"/>
      <c r="G39" s="44"/>
      <c r="H39" s="44"/>
      <c r="I39" s="44"/>
      <c r="J39" s="44"/>
      <c r="K39" s="44"/>
      <c r="L39" s="41"/>
      <c r="M39" s="42"/>
    </row>
    <row r="40" spans="2:13" x14ac:dyDescent="0.2">
      <c r="B40" s="47"/>
      <c r="C40" s="48"/>
      <c r="D40" s="49"/>
      <c r="E40" s="50"/>
      <c r="F40" s="49"/>
      <c r="G40" s="49"/>
      <c r="H40" s="49"/>
      <c r="I40" s="49"/>
      <c r="J40" s="49"/>
      <c r="K40" s="49"/>
      <c r="L40" s="49"/>
      <c r="M40" s="51"/>
    </row>
    <row r="41" spans="2:13" x14ac:dyDescent="0.2">
      <c r="B41" s="67" t="s">
        <v>17</v>
      </c>
      <c r="C41" s="68"/>
      <c r="D41" s="68"/>
      <c r="E41" s="68"/>
      <c r="F41" s="68"/>
      <c r="G41" s="7">
        <f>SUM(G37:G38)</f>
        <v>12337430.699999999</v>
      </c>
      <c r="H41" s="7">
        <f>SUM(H37:H38)</f>
        <v>12337430.699999999</v>
      </c>
      <c r="I41" s="7">
        <f>SUM(I37:I38)</f>
        <v>69875047.340000004</v>
      </c>
      <c r="J41" s="7">
        <f>SUM(J37:J38)</f>
        <v>5980573.8000000007</v>
      </c>
      <c r="K41" s="7">
        <f>SUM(K37:K38)</f>
        <v>18950236.620000001</v>
      </c>
      <c r="L41" s="8">
        <f>IFERROR(K41/H41,0)</f>
        <v>1.5359953851655679</v>
      </c>
      <c r="M41" s="9">
        <f>IFERROR(K41/I41,0)</f>
        <v>0.27120177146773722</v>
      </c>
    </row>
    <row r="42" spans="2:13" x14ac:dyDescent="0.2">
      <c r="B42" s="4"/>
      <c r="C42" s="5"/>
      <c r="D42" s="2"/>
      <c r="E42" s="6"/>
      <c r="F42" s="2"/>
      <c r="G42" s="2"/>
      <c r="H42" s="2"/>
      <c r="I42" s="2"/>
      <c r="J42" s="2"/>
      <c r="K42" s="2"/>
      <c r="L42" s="2"/>
      <c r="M42" s="3"/>
    </row>
    <row r="43" spans="2:13" x14ac:dyDescent="0.2">
      <c r="B43" s="52" t="s">
        <v>18</v>
      </c>
      <c r="C43" s="53"/>
      <c r="D43" s="53"/>
      <c r="E43" s="53"/>
      <c r="F43" s="53"/>
      <c r="G43" s="10">
        <f>+G32+G41</f>
        <v>15175230.699999999</v>
      </c>
      <c r="H43" s="10">
        <f>+H32+H41</f>
        <v>15175230.699999999</v>
      </c>
      <c r="I43" s="10">
        <f>+I32+I41</f>
        <v>73965392.020000011</v>
      </c>
      <c r="J43" s="10">
        <f>+J32+J41</f>
        <v>6128864.7300000004</v>
      </c>
      <c r="K43" s="10">
        <f>+K32+K41</f>
        <v>21517852.890000001</v>
      </c>
      <c r="L43" s="11">
        <f>IFERROR(K43/H43,0)</f>
        <v>1.4179588643749581</v>
      </c>
      <c r="M43" s="12">
        <f>IFERROR(K43/I43,0)</f>
        <v>0.29091785093468631</v>
      </c>
    </row>
    <row r="44" spans="2:13" x14ac:dyDescent="0.2">
      <c r="B44" s="13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6"/>
    </row>
    <row r="45" spans="2:13" ht="15" x14ac:dyDescent="0.25">
      <c r="B45" s="17" t="s">
        <v>19</v>
      </c>
      <c r="C45" s="17"/>
      <c r="D45" s="18"/>
      <c r="E45" s="19"/>
      <c r="F45" s="18"/>
      <c r="G45" s="18"/>
      <c r="H4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3:F43"/>
    <mergeCell ref="K3:K5"/>
    <mergeCell ref="L3:M3"/>
    <mergeCell ref="L4:L5"/>
    <mergeCell ref="M4:M5"/>
    <mergeCell ref="B6:D6"/>
    <mergeCell ref="J6:K6"/>
    <mergeCell ref="C7:D7"/>
    <mergeCell ref="B32:F32"/>
    <mergeCell ref="B34:D34"/>
    <mergeCell ref="C35:D35"/>
    <mergeCell ref="B41:F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GAF01</cp:lastModifiedBy>
  <dcterms:created xsi:type="dcterms:W3CDTF">2020-08-06T19:52:58Z</dcterms:created>
  <dcterms:modified xsi:type="dcterms:W3CDTF">2023-08-15T17:13:49Z</dcterms:modified>
</cp:coreProperties>
</file>